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de el origen" sheetId="1" r:id="rId1"/>
  </sheets>
  <definedNames>
    <definedName name="_xlnm._FilterDatabase" localSheetId="0" hidden="1">'Desde el origen'!$A$1:$F$57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16" customWidth="1"/>
    <col min="6" max="6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 desde el origen</t>
        </is>
      </c>
      <c r="F1" t="inlineStr" s="1">
        <is>
          <t>Dirección</t>
        </is>
      </c>
    </row>
    <row r="2">
      <c r="A2" s="2">
        <v>7</v>
      </c>
      <c r="B2" t="inlineStr">
        <is>
          <t xml:space="preserve">Acevedo Díaz y de Viana: dos narradores orientales al servicio de la ideología</t>
        </is>
      </c>
      <c r="C2" t="inlineStr">
        <is>
          <t xml:space="preserve">Presentaciones</t>
        </is>
      </c>
      <c r="D2" s="3">
        <v>41414</v>
      </c>
      <c r="E2" s="2">
        <v>10797</v>
      </c>
      <c r="F2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3">
      <c r="A3" s="2">
        <v>41</v>
      </c>
      <c r="B3" t="inlineStr">
        <is>
          <t xml:space="preserve">A Marciano hay veces que no lo entiendo</t>
        </is>
      </c>
      <c r="C3" t="inlineStr">
        <is>
          <t xml:space="preserve">Artículos</t>
        </is>
      </c>
      <c r="D3" s="3">
        <v>42006</v>
      </c>
      <c r="E3" s="2">
        <v>2890</v>
      </c>
      <c r="F3" t="str" s="4">
        <f>HYPERLINK("https://www.scasso.com.uy/scasso/a-marciano-hay-veces-que-no-lo-entiendo/")</f>
        <v>https://www.scasso.com.uy/scasso/a-marciano-hay-veces-que-no-lo-entiendo/</v>
      </c>
    </row>
    <row r="4">
      <c r="A4" s="2">
        <v>27</v>
      </c>
      <c r="B4" t="inlineStr">
        <is>
          <t xml:space="preserve">Anuncio</t>
        </is>
      </c>
      <c r="C4" t="inlineStr">
        <is>
          <t xml:space="preserve">Cuentos</t>
        </is>
      </c>
      <c r="D4" s="3">
        <v>41753</v>
      </c>
      <c r="E4" s="2">
        <v>4118</v>
      </c>
      <c r="F4" t="str" s="4">
        <f>HYPERLINK("https://www.scasso.com.uy/scasso/anuncio/")</f>
        <v>https://www.scasso.com.uy/scasso/anuncio/</v>
      </c>
    </row>
    <row r="5">
      <c r="A5" s="2">
        <v>20</v>
      </c>
      <c r="B5" t="inlineStr">
        <is>
          <t xml:space="preserve">A préstamo</t>
        </is>
      </c>
      <c r="C5" t="inlineStr">
        <is>
          <t xml:space="preserve">Cuentos</t>
        </is>
      </c>
      <c r="D5" s="3">
        <v>41303</v>
      </c>
      <c r="E5" s="2">
        <v>5098</v>
      </c>
      <c r="F5" t="str" s="4">
        <f>HYPERLINK("https://www.scasso.com.uy/scasso/a-prestamo/")</f>
        <v>https://www.scasso.com.uy/scasso/a-prestamo/</v>
      </c>
    </row>
    <row r="6">
      <c r="A6" s="2">
        <v>1</v>
      </c>
      <c r="B6" t="inlineStr">
        <is>
          <t xml:space="preserve">Apuntes de intertextualidad en obras de Gabriel García Márquez</t>
        </is>
      </c>
      <c r="C6" t="inlineStr">
        <is>
          <t xml:space="preserve">Presentaciones</t>
        </is>
      </c>
      <c r="D6" s="3">
        <v>41316</v>
      </c>
      <c r="E6" s="2">
        <v>45072</v>
      </c>
      <c r="F6" t="str" s="4">
        <f>HYPERLINK("https://www.scasso.com.uy/scasso/apuntes-de-intertextualidad-en-obras-de-gabriel-garcia-marquez/")</f>
        <v>https://www.scasso.com.uy/scasso/apuntes-de-intertextualidad-en-obras-de-gabriel-garcia-marquez/</v>
      </c>
    </row>
    <row r="7">
      <c r="A7" s="2">
        <v>40</v>
      </c>
      <c r="B7" t="inlineStr">
        <is>
          <t xml:space="preserve">Apuntes sobre el escudo de Maldonado: el símbolo oficial más antiguo en uso en Uruguay</t>
        </is>
      </c>
      <c r="C7" t="inlineStr">
        <is>
          <t xml:space="preserve">Artículos</t>
        </is>
      </c>
      <c r="D7" s="3">
        <v>45609</v>
      </c>
      <c r="E7" s="2">
        <v>2995</v>
      </c>
      <c r="F7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8">
      <c r="A8" s="2">
        <v>45</v>
      </c>
      <c r="B8" t="inlineStr">
        <is>
          <t xml:space="preserve">Carpe diem</t>
        </is>
      </c>
      <c r="C8" t="inlineStr">
        <is>
          <t xml:space="preserve">Artículos</t>
        </is>
      </c>
      <c r="D8" s="3">
        <v>41247</v>
      </c>
      <c r="E8" s="2">
        <v>2439</v>
      </c>
      <c r="F8" t="str" s="4">
        <f>HYPERLINK("https://www.scasso.com.uy/scasso/carpe-diem/")</f>
        <v>https://www.scasso.com.uy/scasso/carpe-diem/</v>
      </c>
    </row>
    <row r="9">
      <c r="A9" s="2">
        <v>48</v>
      </c>
      <c r="B9" t="inlineStr">
        <is>
          <t xml:space="preserve">Ciencia y Tecnología: ¡Soy parte!</t>
        </is>
      </c>
      <c r="C9" t="inlineStr">
        <is>
          <t xml:space="preserve">Presentaciones</t>
        </is>
      </c>
      <c r="D9" s="3">
        <v>41149</v>
      </c>
      <c r="E9" s="2">
        <v>2230</v>
      </c>
      <c r="F9" t="str" s="4">
        <f>HYPERLINK("https://www.scasso.com.uy/scasso/cyt/")</f>
        <v>https://www.scasso.com.uy/scasso/cyt/</v>
      </c>
    </row>
    <row r="10">
      <c r="A10" s="2">
        <v>13</v>
      </c>
      <c r="B10" t="inlineStr">
        <is>
          <t xml:space="preserve">Color de verano</t>
        </is>
      </c>
      <c r="C10" t="inlineStr">
        <is>
          <t xml:space="preserve">Artículos</t>
        </is>
      </c>
      <c r="D10" s="3">
        <v>41008</v>
      </c>
      <c r="E10" s="2">
        <v>6428</v>
      </c>
      <c r="F10" t="str" s="4">
        <f>HYPERLINK("https://www.scasso.com.uy/scasso/color-de-verano/")</f>
        <v>https://www.scasso.com.uy/scasso/color-de-verano/</v>
      </c>
    </row>
    <row r="11">
      <c r="A11" s="2">
        <v>2</v>
      </c>
      <c r="B11" t="inlineStr">
        <is>
          <t xml:space="preserve">Comentario de “Una modesta proposición” de Swift</t>
        </is>
      </c>
      <c r="C11" t="inlineStr">
        <is>
          <t xml:space="preserve">Presentaciones</t>
        </is>
      </c>
      <c r="D11" s="3">
        <v>41372</v>
      </c>
      <c r="E11" s="2">
        <v>41627</v>
      </c>
      <c r="F11" t="str" s="4">
        <f>HYPERLINK("https://www.scasso.com.uy/scasso/comentario-de-una-modesta-proposicion/")</f>
        <v>https://www.scasso.com.uy/scasso/comentario-de-una-modesta-proposicion/</v>
      </c>
    </row>
    <row r="12">
      <c r="A12" s="2">
        <v>49</v>
      </c>
      <c r="B12" t="inlineStr">
        <is>
          <t xml:space="preserve">Como teja, mancha y verdín</t>
        </is>
      </c>
      <c r="C12" t="inlineStr">
        <is>
          <t xml:space="preserve">Cuentos</t>
        </is>
      </c>
      <c r="D12" s="3">
        <v>45309</v>
      </c>
      <c r="E12" s="2">
        <v>2121</v>
      </c>
      <c r="F12" t="str" s="4">
        <f>HYPERLINK("https://www.scasso.com.uy/scasso/como-teja-mancha-y-verdin/")</f>
        <v>https://www.scasso.com.uy/scasso/como-teja-mancha-y-verdin/</v>
      </c>
    </row>
    <row r="13">
      <c r="A13" s="2">
        <v>54</v>
      </c>
      <c r="B13" t="inlineStr">
        <is>
          <t xml:space="preserve">Contratiempos</t>
        </is>
      </c>
      <c r="C13" t="inlineStr">
        <is>
          <t xml:space="preserve">Cuentos</t>
        </is>
      </c>
      <c r="D13" s="3">
        <v>45611</v>
      </c>
      <c r="E13" s="2">
        <v>1252</v>
      </c>
      <c r="F13" t="str" s="4">
        <f>HYPERLINK("https://www.scasso.com.uy/scasso/contratiempos/")</f>
        <v>https://www.scasso.com.uy/scasso/contratiempos/</v>
      </c>
    </row>
    <row r="14">
      <c r="A14" s="2">
        <v>35</v>
      </c>
      <c r="B14" t="inlineStr">
        <is>
          <t xml:space="preserve">Cuando tus amigos tienen cincuenta</t>
        </is>
      </c>
      <c r="C14" t="inlineStr">
        <is>
          <t xml:space="preserve">Artículos</t>
        </is>
      </c>
      <c r="D14" s="3">
        <v>41017</v>
      </c>
      <c r="E14" s="2">
        <v>3519</v>
      </c>
      <c r="F14" t="str" s="4">
        <f>HYPERLINK("https://www.scasso.com.uy/scasso/cuando-tus-amigos-tienen-cincuenta/")</f>
        <v>https://www.scasso.com.uy/scasso/cuando-tus-amigos-tienen-cincuenta/</v>
      </c>
    </row>
    <row r="15">
      <c r="A15" s="2">
        <v>16</v>
      </c>
      <c r="B15" t="inlineStr">
        <is>
          <t xml:space="preserve">De cuentos somos</t>
        </is>
      </c>
      <c r="C15" t="inlineStr">
        <is>
          <t xml:space="preserve">Artículos</t>
        </is>
      </c>
      <c r="D15" s="3">
        <v>41018</v>
      </c>
      <c r="E15" s="2">
        <v>6003</v>
      </c>
      <c r="F15" t="str" s="4">
        <f>HYPERLINK("https://www.scasso.com.uy/scasso/de-cuentos-somos/")</f>
        <v>https://www.scasso.com.uy/scasso/de-cuentos-somos/</v>
      </c>
    </row>
    <row r="16">
      <c r="A16" s="2">
        <v>42</v>
      </c>
      <c r="B16" t="inlineStr">
        <is>
          <t xml:space="preserve">De cuentos somos</t>
        </is>
      </c>
      <c r="C16" t="inlineStr">
        <is>
          <t xml:space="preserve">Presentaciones</t>
        </is>
      </c>
      <c r="D16" s="3">
        <v>42184</v>
      </c>
      <c r="E16" s="2">
        <v>2681</v>
      </c>
      <c r="F16" t="str" s="4">
        <f>HYPERLINK("https://www.scasso.com.uy/scasso/de-cuentos-somos-pres/")</f>
        <v>https://www.scasso.com.uy/scasso/de-cuentos-somos-pres/</v>
      </c>
    </row>
    <row r="17">
      <c r="A17" s="2">
        <v>26</v>
      </c>
      <c r="B17" t="inlineStr">
        <is>
          <t xml:space="preserve">del Puerto y Maldonado: dos olvidos llenos de memoria</t>
        </is>
      </c>
      <c r="C17" t="inlineStr">
        <is>
          <t xml:space="preserve">Presentaciones</t>
        </is>
      </c>
      <c r="D17" s="3">
        <v>41107</v>
      </c>
      <c r="E17" s="2">
        <v>4142</v>
      </c>
      <c r="F17" t="str" s="4">
        <f>HYPERLINK("https://www.scasso.com.uy/scasso/del-puerto-y-maldonado-dos-olvidos-llenos-de-memoria/")</f>
        <v>https://www.scasso.com.uy/scasso/del-puerto-y-maldonado-dos-olvidos-llenos-de-memoria/</v>
      </c>
    </row>
    <row r="18">
      <c r="A18" s="2">
        <v>30</v>
      </c>
      <c r="B18" t="inlineStr">
        <is>
          <t xml:space="preserve">De sordos</t>
        </is>
      </c>
      <c r="C18" t="inlineStr">
        <is>
          <t xml:space="preserve">Cuentos</t>
        </is>
      </c>
      <c r="D18" s="3">
        <v>43011</v>
      </c>
      <c r="E18" s="2">
        <v>3796</v>
      </c>
      <c r="F18" t="str" s="4">
        <f>HYPERLINK("https://www.scasso.com.uy/scasso/de-sordos/")</f>
        <v>https://www.scasso.com.uy/scasso/de-sordos/</v>
      </c>
    </row>
    <row r="19">
      <c r="A19" s="2">
        <v>22</v>
      </c>
      <c r="B19" t="inlineStr">
        <is>
          <t xml:space="preserve">Día de Maldonado en la Junta Departamental de Maldonado</t>
        </is>
      </c>
      <c r="C19" t="inlineStr">
        <is>
          <t xml:space="preserve">Presentaciones</t>
        </is>
      </c>
      <c r="D19" s="3">
        <v>41108</v>
      </c>
      <c r="E19" s="2">
        <v>4840</v>
      </c>
      <c r="F19" t="str" s="4">
        <f>HYPERLINK("https://www.scasso.com.uy/scasso/recuerdos-de-maldonado/")</f>
        <v>https://www.scasso.com.uy/scasso/recuerdos-de-maldonado/</v>
      </c>
    </row>
    <row r="20">
      <c r="A20" s="2">
        <v>21</v>
      </c>
      <c r="B20" t="inlineStr">
        <is>
          <t xml:space="preserve">Dichoso el árbol</t>
        </is>
      </c>
      <c r="C20" t="inlineStr">
        <is>
          <t xml:space="preserve">Artículos</t>
        </is>
      </c>
      <c r="D20" s="3">
        <v>41016</v>
      </c>
      <c r="E20" s="2">
        <v>4955</v>
      </c>
      <c r="F20" t="str" s="4">
        <f>HYPERLINK("https://www.scasso.com.uy/scasso/dichoso-el-arbol/")</f>
        <v>https://www.scasso.com.uy/scasso/dichoso-el-arbol/</v>
      </c>
    </row>
    <row r="21">
      <c r="A21" s="2">
        <v>32</v>
      </c>
      <c r="B21" t="inlineStr">
        <is>
          <t xml:space="preserve">Documento fuera del protocolo</t>
        </is>
      </c>
      <c r="C21" t="inlineStr">
        <is>
          <t xml:space="preserve">Cuentos</t>
        </is>
      </c>
      <c r="D21" s="3">
        <v>44121</v>
      </c>
      <c r="E21" s="2">
        <v>3693</v>
      </c>
      <c r="F21" t="str" s="4">
        <f>HYPERLINK("https://www.scasso.com.uy/scasso/documento-fuera-del-protocolo/")</f>
        <v>https://www.scasso.com.uy/scasso/documento-fuera-del-protocolo/</v>
      </c>
    </row>
    <row r="22">
      <c r="A22" s="2">
        <v>55</v>
      </c>
      <c r="B22" t="inlineStr">
        <is>
          <t xml:space="preserve">Dolezel y los mundos ficcionales posibles en el análisis del capítulo XVI de La tía Julia y el escribidor</t>
        </is>
      </c>
      <c r="C22" t="inlineStr">
        <is>
          <t xml:space="preserve">Presentaciones</t>
        </is>
      </c>
      <c r="D22" s="3">
        <v>45981</v>
      </c>
      <c r="E22" s="2">
        <v>614</v>
      </c>
      <c r="F22" t="str" s="4">
        <f>HYPERLINK("https://www.scasso.com.uy/scasso/tiajuliamundosposibles/")</f>
        <v>https://www.scasso.com.uy/scasso/tiajuliamundosposibles/</v>
      </c>
    </row>
    <row r="23">
      <c r="A23" s="2">
        <v>39</v>
      </c>
      <c r="B23" t="inlineStr">
        <is>
          <t xml:space="preserve">Domingos de estrenos</t>
        </is>
      </c>
      <c r="C23" t="inlineStr">
        <is>
          <t xml:space="preserve">Cuentos</t>
        </is>
      </c>
      <c r="D23" s="3">
        <v>42660</v>
      </c>
      <c r="E23" s="2">
        <v>3271</v>
      </c>
      <c r="F23" t="str" s="4">
        <f>HYPERLINK("https://www.scasso.com.uy/scasso/domingos-de-estrenos/")</f>
        <v>https://www.scasso.com.uy/scasso/domingos-de-estrenos/</v>
      </c>
    </row>
    <row r="24">
      <c r="A24" s="2">
        <v>28</v>
      </c>
      <c r="B24" t="inlineStr">
        <is>
          <t xml:space="preserve">Dos fechas en la historia de Maldonado</t>
        </is>
      </c>
      <c r="C24" t="inlineStr">
        <is>
          <t xml:space="preserve">Presentaciones</t>
        </is>
      </c>
      <c r="D24" s="3">
        <v>43328</v>
      </c>
      <c r="E24" s="2">
        <v>4090</v>
      </c>
      <c r="F24" t="str" s="4">
        <f>HYPERLINK("https://www.scasso.com.uy/scasso/dos-fechas-en-la-historia-de-maldonado/")</f>
        <v>https://www.scasso.com.uy/scasso/dos-fechas-en-la-historia-de-maldonado/</v>
      </c>
    </row>
    <row r="25">
      <c r="A25" s="2">
        <v>12</v>
      </c>
      <c r="B25" t="inlineStr">
        <is>
          <t xml:space="preserve">El Cid y Guillermo el Conquistador: semblanza de dos héroes medievales</t>
        </is>
      </c>
      <c r="C25" t="inlineStr">
        <is>
          <t xml:space="preserve">Presentaciones</t>
        </is>
      </c>
      <c r="D25" s="3">
        <v>41398</v>
      </c>
      <c r="E25" s="2">
        <v>6932</v>
      </c>
      <c r="F25" t="str" s="4">
        <f>HYPERLINK("https://www.scasso.com.uy/scasso/el-cid-y-guillermo-el-conquistador/")</f>
        <v>https://www.scasso.com.uy/scasso/el-cid-y-guillermo-el-conquistador/</v>
      </c>
    </row>
    <row r="26">
      <c r="A26" s="2">
        <v>11</v>
      </c>
      <c r="B26" t="inlineStr">
        <is>
          <t xml:space="preserve">El devenir de un héroe modélico: El Cid, del paradigma del buen vasallo medieval al rebelde pasional renacentista</t>
        </is>
      </c>
      <c r="C26" t="inlineStr">
        <is>
          <t xml:space="preserve">Presentaciones</t>
        </is>
      </c>
      <c r="D26" s="3">
        <v>41414</v>
      </c>
      <c r="E26" s="2">
        <v>7543</v>
      </c>
      <c r="F26" t="str" s="4">
        <f>HYPERLINK("https://www.scasso.com.uy/scasso/el-devenir-de-un-heroe-modelico-el-cid-del-paradigma-del-buen-vasallo-medieval-al-rebelde-pasional-renacentista/")</f>
        <v>https://www.scasso.com.uy/scasso/el-devenir-de-un-heroe-modelico-el-cid-del-paradigma-del-buen-vasallo-medieval-al-rebelde-pasional-renacentista/</v>
      </c>
    </row>
    <row r="27">
      <c r="A27" s="2">
        <v>6</v>
      </c>
      <c r="B27" t="inlineStr">
        <is>
          <t xml:space="preserve">El efecto Arcimboldo – Manierismo</t>
        </is>
      </c>
      <c r="C27" t="inlineStr">
        <is>
          <t xml:space="preserve">Presentaciones</t>
        </is>
      </c>
      <c r="D27" s="3">
        <v>42030</v>
      </c>
      <c r="E27" s="2">
        <v>14097</v>
      </c>
      <c r="F27" t="str" s="4">
        <f>HYPERLINK("https://www.scasso.com.uy/scasso/el-efecto-arcimboldo-manierismo/")</f>
        <v>https://www.scasso.com.uy/scasso/el-efecto-arcimboldo-manierismo/</v>
      </c>
    </row>
    <row r="28">
      <c r="A28" s="2">
        <v>52</v>
      </c>
      <c r="B28" t="inlineStr">
        <is>
          <t xml:space="preserve">El legado</t>
        </is>
      </c>
      <c r="C28" t="inlineStr">
        <is>
          <t xml:space="preserve">Cuentos</t>
        </is>
      </c>
      <c r="D28" s="3">
        <v>45286</v>
      </c>
      <c r="E28" s="2">
        <v>1610</v>
      </c>
      <c r="F28" t="str" s="4">
        <f>HYPERLINK("https://www.scasso.com.uy/scasso/el-legado/")</f>
        <v>https://www.scasso.com.uy/scasso/el-legado/</v>
      </c>
    </row>
    <row r="29">
      <c r="A29" s="2">
        <v>34</v>
      </c>
      <c r="B29" t="inlineStr">
        <is>
          <t xml:space="preserve">El miedo a crecer en el Período Victoriano</t>
        </is>
      </c>
      <c r="C29" t="inlineStr">
        <is>
          <t xml:space="preserve">Presentaciones</t>
        </is>
      </c>
      <c r="D29" s="3">
        <v>41398</v>
      </c>
      <c r="E29" s="2">
        <v>3535</v>
      </c>
      <c r="F29" t="str" s="4">
        <f>HYPERLINK("https://www.scasso.com.uy/scasso/el-miedo-a-crecer-en-el-periodo-victoriano/")</f>
        <v>https://www.scasso.com.uy/scasso/el-miedo-a-crecer-en-el-periodo-victoriano/</v>
      </c>
    </row>
    <row r="30">
      <c r="A30" s="2">
        <v>3</v>
      </c>
      <c r="B30" t="inlineStr">
        <is>
          <t xml:space="preserve">Enrique Anderson Imbert: la Razón y la Creación</t>
        </is>
      </c>
      <c r="C30" t="inlineStr">
        <is>
          <t xml:space="preserve">Presentaciones</t>
        </is>
      </c>
      <c r="D30" s="3">
        <v>42030</v>
      </c>
      <c r="E30" s="2">
        <v>21303</v>
      </c>
      <c r="F30" t="str" s="4">
        <f>HYPERLINK("https://www.scasso.com.uy/scasso/enrique-anderson-imbert-razon-y-lcreacion/")</f>
        <v>https://www.scasso.com.uy/scasso/enrique-anderson-imbert-razon-y-lcreacion/</v>
      </c>
    </row>
    <row r="31">
      <c r="A31" s="2">
        <v>15</v>
      </c>
      <c r="B31" t="inlineStr">
        <is>
          <t xml:space="preserve">fuimos a ver la glicina en flor</t>
        </is>
      </c>
      <c r="C31" t="inlineStr">
        <is>
          <t xml:space="preserve">Cuentos</t>
        </is>
      </c>
      <c r="D31" s="3">
        <v>41017</v>
      </c>
      <c r="E31" s="2">
        <v>6086</v>
      </c>
      <c r="F31" t="str" s="4">
        <f>HYPERLINK("https://www.scasso.com.uy/scasso/fuimos-a-ver-la-glicina-en-flor/")</f>
        <v>https://www.scasso.com.uy/scasso/fuimos-a-ver-la-glicina-en-flor/</v>
      </c>
    </row>
    <row r="32">
      <c r="A32" s="2">
        <v>44</v>
      </c>
      <c r="B32" t="inlineStr">
        <is>
          <t xml:space="preserve">Hasta mañana Nenuca</t>
        </is>
      </c>
      <c r="C32" t="inlineStr">
        <is>
          <t xml:space="preserve">Artículos</t>
        </is>
      </c>
      <c r="D32" s="3">
        <v>42074</v>
      </c>
      <c r="E32" s="2">
        <v>2570</v>
      </c>
      <c r="F32" t="str" s="4">
        <f>HYPERLINK("https://www.scasso.com.uy/scasso/hasta-manana-nenuca/")</f>
        <v>https://www.scasso.com.uy/scasso/hasta-manana-nenuca/</v>
      </c>
    </row>
    <row r="33">
      <c r="A33" s="2">
        <v>8</v>
      </c>
      <c r="B33" t="inlineStr">
        <is>
          <t xml:space="preserve">Himnos de Acuña de Figueroa: la tradición y la crítica</t>
        </is>
      </c>
      <c r="C33" t="inlineStr">
        <is>
          <t xml:space="preserve">Presentaciones</t>
        </is>
      </c>
      <c r="D33" s="3">
        <v>41398</v>
      </c>
      <c r="E33" s="2">
        <v>10316</v>
      </c>
      <c r="F33" t="str" s="4">
        <f>HYPERLINK("https://www.scasso.com.uy/scasso/acuna-de-figueroa/")</f>
        <v>https://www.scasso.com.uy/scasso/acuna-de-figueroa/</v>
      </c>
    </row>
    <row r="34">
      <c r="A34" s="2">
        <v>51</v>
      </c>
      <c r="B34" t="inlineStr">
        <is>
          <t xml:space="preserve">Identidad Maldonado</t>
        </is>
      </c>
      <c r="C34" t="inlineStr">
        <is>
          <t xml:space="preserve">Presentaciones</t>
        </is>
      </c>
      <c r="D34" s="3">
        <v>44574</v>
      </c>
      <c r="E34" s="2">
        <v>1807</v>
      </c>
      <c r="F34" t="str" s="4">
        <f>HYPERLINK("https://www.scasso.com.uy/scasso/identidad-maldonado/")</f>
        <v>https://www.scasso.com.uy/scasso/identidad-maldonado/</v>
      </c>
    </row>
    <row r="35">
      <c r="A35" s="2">
        <v>10</v>
      </c>
      <c r="B35" t="inlineStr">
        <is>
          <t xml:space="preserve">Impostor</t>
        </is>
      </c>
      <c r="C35" t="inlineStr">
        <is>
          <t xml:space="preserve">Cuentos</t>
        </is>
      </c>
      <c r="D35" s="3">
        <v>41483</v>
      </c>
      <c r="E35" s="2">
        <v>7549</v>
      </c>
      <c r="F35" t="str" s="4">
        <f>HYPERLINK("https://www.scasso.com.uy/scasso/impostor/")</f>
        <v>https://www.scasso.com.uy/scasso/impostor/</v>
      </c>
    </row>
    <row r="36">
      <c r="A36" s="2">
        <v>33</v>
      </c>
      <c r="B36" t="inlineStr">
        <is>
          <t xml:space="preserve">Insomne</t>
        </is>
      </c>
      <c r="C36" t="inlineStr">
        <is>
          <t xml:space="preserve">Cuentos</t>
        </is>
      </c>
      <c r="D36" s="3">
        <v>42339</v>
      </c>
      <c r="E36" s="2">
        <v>3661</v>
      </c>
      <c r="F36" t="str" s="4">
        <f>HYPERLINK("https://www.scasso.com.uy/scasso/insomne/")</f>
        <v>https://www.scasso.com.uy/scasso/insomne/</v>
      </c>
    </row>
    <row r="37">
      <c r="A37" s="2">
        <v>17</v>
      </c>
      <c r="B37" t="inlineStr">
        <is>
          <t xml:space="preserve">La calle de uno</t>
        </is>
      </c>
      <c r="C37" t="inlineStr">
        <is>
          <t xml:space="preserve">Artículos</t>
        </is>
      </c>
      <c r="D37" s="3">
        <v>40975</v>
      </c>
      <c r="E37" s="2">
        <v>5885</v>
      </c>
      <c r="F37" t="str" s="4">
        <f>HYPERLINK("https://www.scasso.com.uy/scasso/la-calle-de-uno/")</f>
        <v>https://www.scasso.com.uy/scasso/la-calle-de-uno/</v>
      </c>
    </row>
    <row r="38">
      <c r="A38" s="2">
        <v>50</v>
      </c>
      <c r="B38" t="inlineStr">
        <is>
          <t xml:space="preserve">La Informática y los Informáticos</t>
        </is>
      </c>
      <c r="C38" t="inlineStr">
        <is>
          <t xml:space="preserve">Presentaciones</t>
        </is>
      </c>
      <c r="D38" s="3">
        <v>41149</v>
      </c>
      <c r="E38" s="2">
        <v>2105</v>
      </c>
      <c r="F38" t="str" s="4">
        <f>HYPERLINK("https://www.scasso.com.uy/scasso/informatica/")</f>
        <v>https://www.scasso.com.uy/scasso/informatica/</v>
      </c>
    </row>
    <row r="39">
      <c r="A39" s="2">
        <v>4</v>
      </c>
      <c r="B39" t="inlineStr">
        <is>
          <t xml:space="preserve">Las coplas a la muerte de su padre de Jorge Manrique: la historia y la muerte</t>
        </is>
      </c>
      <c r="C39" t="inlineStr">
        <is>
          <t xml:space="preserve">Presentaciones</t>
        </is>
      </c>
      <c r="D39" s="3">
        <v>41534</v>
      </c>
      <c r="E39" s="2">
        <v>21105</v>
      </c>
      <c r="F39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40">
      <c r="A40" s="2">
        <v>37</v>
      </c>
      <c r="B40" t="inlineStr">
        <is>
          <t xml:space="preserve">Líneas de la vida</t>
        </is>
      </c>
      <c r="C40" t="inlineStr">
        <is>
          <t xml:space="preserve">Artículos</t>
        </is>
      </c>
      <c r="D40" s="3">
        <v>41991</v>
      </c>
      <c r="E40" s="2">
        <v>3444</v>
      </c>
      <c r="F40" t="str" s="4">
        <f>HYPERLINK("https://www.scasso.com.uy/scasso/lineas-de-la-vida/")</f>
        <v>https://www.scasso.com.uy/scasso/lineas-de-la-vida/</v>
      </c>
    </row>
    <row r="41">
      <c r="A41" s="2">
        <v>19</v>
      </c>
      <c r="B41" t="inlineStr">
        <is>
          <t xml:space="preserve">Los lirios arrancados</t>
        </is>
      </c>
      <c r="C41" t="inlineStr">
        <is>
          <t xml:space="preserve">Artículos</t>
        </is>
      </c>
      <c r="D41" s="3">
        <v>41018</v>
      </c>
      <c r="E41" s="2">
        <v>5212</v>
      </c>
      <c r="F41" t="str" s="4">
        <f>HYPERLINK("https://www.scasso.com.uy/scasso/los-lirios-arrancados/")</f>
        <v>https://www.scasso.com.uy/scasso/los-lirios-arrancados/</v>
      </c>
    </row>
    <row r="42">
      <c r="A42" s="2">
        <v>23</v>
      </c>
      <c r="B42" t="inlineStr">
        <is>
          <t xml:space="preserve">Matiné</t>
        </is>
      </c>
      <c r="C42" t="inlineStr">
        <is>
          <t xml:space="preserve">Cuentos</t>
        </is>
      </c>
      <c r="D42" s="3">
        <v>41329</v>
      </c>
      <c r="E42" s="2">
        <v>4740</v>
      </c>
      <c r="F42" t="str" s="4">
        <f>HYPERLINK("https://www.scasso.com.uy/scasso/matine/")</f>
        <v>https://www.scasso.com.uy/scasso/matine/</v>
      </c>
    </row>
    <row r="43">
      <c r="A43" s="2">
        <v>56</v>
      </c>
      <c r="B43" t="inlineStr">
        <is>
          <t xml:space="preserve">Medora: las estelas de una barca en ambos lados del Atlántico – Cuentos de bichicomes playeros de oficio</t>
        </is>
      </c>
      <c r="C43" t="inlineStr">
        <is>
          <t xml:space="preserve">Artículos</t>
        </is>
      </c>
      <c r="D43" s="3">
        <v>46283</v>
      </c>
      <c r="E43" s="2">
        <v>118</v>
      </c>
      <c r="F43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  <row r="44">
      <c r="A44" s="2">
        <v>24</v>
      </c>
      <c r="B44" t="inlineStr">
        <is>
          <t xml:space="preserve">Memoria embotellada</t>
        </is>
      </c>
      <c r="C44" t="inlineStr">
        <is>
          <t xml:space="preserve">Cuentos</t>
        </is>
      </c>
      <c r="D44" s="3">
        <v>42461</v>
      </c>
      <c r="E44" s="2">
        <v>4725</v>
      </c>
      <c r="F44" t="str" s="4">
        <f>HYPERLINK("https://www.scasso.com.uy/scasso/memoria-embotellada/")</f>
        <v>https://www.scasso.com.uy/scasso/memoria-embotellada/</v>
      </c>
    </row>
    <row r="45">
      <c r="A45" s="2">
        <v>14</v>
      </c>
      <c r="B45" t="inlineStr">
        <is>
          <t xml:space="preserve">Memorias del muelle</t>
        </is>
      </c>
      <c r="C45" t="inlineStr">
        <is>
          <t xml:space="preserve">Cuentos</t>
        </is>
      </c>
      <c r="D45" s="3">
        <v>42660</v>
      </c>
      <c r="E45" s="2">
        <v>6154</v>
      </c>
      <c r="F45" t="str" s="4">
        <f>HYPERLINK("https://www.scasso.com.uy/scasso/memorias-del-muelle/")</f>
        <v>https://www.scasso.com.uy/scasso/memorias-del-muelle/</v>
      </c>
    </row>
    <row r="46">
      <c r="A46" s="2">
        <v>18</v>
      </c>
      <c r="B46" t="inlineStr">
        <is>
          <t xml:space="preserve">Miguel Hernández: una elegía, un elogio y una pregunta sin respuesta</t>
        </is>
      </c>
      <c r="C46" t="inlineStr">
        <is>
          <t xml:space="preserve">Presentaciones</t>
        </is>
      </c>
      <c r="D46" s="3">
        <v>42032</v>
      </c>
      <c r="E46" s="2">
        <v>5671</v>
      </c>
      <c r="F46" t="str" s="4">
        <f>HYPERLINK("https://www.scasso.com.uy/scasso/miguel-hernandez-una-elegia-un-elogio-y-una-pregunta-sin-respuesta/")</f>
        <v>https://www.scasso.com.uy/scasso/miguel-hernandez-una-elegia-un-elogio-y-una-pregunta-sin-respuesta/</v>
      </c>
    </row>
    <row r="47">
      <c r="A47" s="2">
        <v>53</v>
      </c>
      <c r="B47" t="inlineStr">
        <is>
          <t xml:space="preserve">Noveles docentes y el uso de las TIC, ¿qué, cómo, cuándo y para qué?</t>
        </is>
      </c>
      <c r="C47" t="inlineStr">
        <is>
          <t xml:space="preserve">Presentaciones</t>
        </is>
      </c>
      <c r="D47" s="3">
        <v>45287</v>
      </c>
      <c r="E47" s="2">
        <v>1385</v>
      </c>
      <c r="F47" t="str" s="4">
        <f>HYPERLINK("https://www.scasso.com.uy/scasso/noveles-docentes-y-el-uso-de-las-tic-que-como-cuando-y-para-que/")</f>
        <v>https://www.scasso.com.uy/scasso/noveles-docentes-y-el-uso-de-las-tic-que-como-cuando-y-para-que/</v>
      </c>
    </row>
    <row r="48">
      <c r="A48" s="2">
        <v>38</v>
      </c>
      <c r="B48" t="inlineStr">
        <is>
          <t xml:space="preserve">Nuevas tecnologías en Educación</t>
        </is>
      </c>
      <c r="C48" t="inlineStr">
        <is>
          <t xml:space="preserve">Presentaciones</t>
        </is>
      </c>
      <c r="D48" s="3">
        <v>41145</v>
      </c>
      <c r="E48" s="2">
        <v>3330</v>
      </c>
      <c r="F48" t="str" s="4">
        <f>HYPERLINK("https://www.scasso.com.uy/scasso/nuevas-tecnologias-en-educacion/")</f>
        <v>https://www.scasso.com.uy/scasso/nuevas-tecnologias-en-educacion/</v>
      </c>
    </row>
    <row r="49">
      <c r="A49" s="2">
        <v>47</v>
      </c>
      <c r="B49" t="inlineStr">
        <is>
          <t xml:space="preserve">parTICipa Calidad</t>
        </is>
      </c>
      <c r="C49" t="inlineStr">
        <is>
          <t xml:space="preserve">Presentaciones</t>
        </is>
      </c>
      <c r="D49" s="3">
        <v>41144</v>
      </c>
      <c r="E49" s="2">
        <v>2427</v>
      </c>
      <c r="F49" t="str" s="4">
        <f>HYPERLINK("https://www.scasso.com.uy/scasso/participa-calidad/")</f>
        <v>https://www.scasso.com.uy/scasso/participa-calidad/</v>
      </c>
    </row>
    <row r="50">
      <c r="A50" s="2">
        <v>43</v>
      </c>
      <c r="B50" t="inlineStr">
        <is>
          <t xml:space="preserve">parTICipa Integración juvenil</t>
        </is>
      </c>
      <c r="C50" t="inlineStr">
        <is>
          <t xml:space="preserve">Presentaciones</t>
        </is>
      </c>
      <c r="D50" s="3">
        <v>41145</v>
      </c>
      <c r="E50" s="2">
        <v>2601</v>
      </c>
      <c r="F50" t="str" s="4">
        <f>HYPERLINK("https://www.scasso.com.uy/scasso/participa/")</f>
        <v>https://www.scasso.com.uy/scasso/participa/</v>
      </c>
    </row>
    <row r="51">
      <c r="A51" s="2">
        <v>46</v>
      </c>
      <c r="B51" t="inlineStr">
        <is>
          <t xml:space="preserve">parTICipa Web</t>
        </is>
      </c>
      <c r="C51" t="inlineStr">
        <is>
          <t xml:space="preserve">Presentaciones</t>
        </is>
      </c>
      <c r="D51" s="3">
        <v>41144</v>
      </c>
      <c r="E51" s="2">
        <v>2434</v>
      </c>
      <c r="F51" t="str" s="4">
        <f>HYPERLINK("https://www.scasso.com.uy/scasso/participa-web/")</f>
        <v>https://www.scasso.com.uy/scasso/participa-web/</v>
      </c>
    </row>
    <row r="52">
      <c r="A52" s="2">
        <v>25</v>
      </c>
      <c r="B52" t="inlineStr">
        <is>
          <t xml:space="preserve">Sofía</t>
        </is>
      </c>
      <c r="C52" t="inlineStr">
        <is>
          <t xml:space="preserve">Cuentos</t>
        </is>
      </c>
      <c r="D52" s="3">
        <v>41315</v>
      </c>
      <c r="E52" s="2">
        <v>4674</v>
      </c>
      <c r="F52" t="str" s="4">
        <f>HYPERLINK("https://www.scasso.com.uy/scasso/sofia/")</f>
        <v>https://www.scasso.com.uy/scasso/sofia/</v>
      </c>
    </row>
    <row r="53">
      <c r="A53" s="2">
        <v>9</v>
      </c>
      <c r="B53" t="inlineStr">
        <is>
          <t xml:space="preserve">Tanto tiempo que pasó: del 29 de agosto de 1803 a 2018, 215 años del escudo de Maldonado</t>
        </is>
      </c>
      <c r="C53" t="inlineStr">
        <is>
          <t xml:space="preserve">Artículos</t>
        </is>
      </c>
      <c r="D53" s="3">
        <v>43392</v>
      </c>
      <c r="E53" s="2">
        <v>7839</v>
      </c>
      <c r="F53" t="str" s="4">
        <f>HYPERLINK("https://www.scasso.com.uy/scasso/215-anos-del-escudo-de-maldonado/")</f>
        <v>https://www.scasso.com.uy/scasso/215-anos-del-escudo-de-maldonado/</v>
      </c>
    </row>
    <row r="54">
      <c r="A54" s="2">
        <v>29</v>
      </c>
      <c r="B54" t="inlineStr">
        <is>
          <t xml:space="preserve">Tiempos pasados, presentes y futuros</t>
        </is>
      </c>
      <c r="C54" t="inlineStr">
        <is>
          <t xml:space="preserve">Artículos</t>
        </is>
      </c>
      <c r="D54" s="3">
        <v>41018</v>
      </c>
      <c r="E54" s="2">
        <v>3928</v>
      </c>
      <c r="F54" t="str" s="4">
        <f>HYPERLINK("https://www.scasso.com.uy/scasso/tiempos-pasados-presentes-y-futuros/")</f>
        <v>https://www.scasso.com.uy/scasso/tiempos-pasados-presentes-y-futuros/</v>
      </c>
    </row>
    <row r="55">
      <c r="A55" s="2">
        <v>36</v>
      </c>
      <c r="B55" t="inlineStr">
        <is>
          <t xml:space="preserve">Último aviso</t>
        </is>
      </c>
      <c r="C55" t="inlineStr">
        <is>
          <t xml:space="preserve">Cuentos</t>
        </is>
      </c>
      <c r="D55" s="3">
        <v>42324</v>
      </c>
      <c r="E55" s="2">
        <v>3502</v>
      </c>
      <c r="F55" t="str" s="4">
        <f>HYPERLINK("https://www.scasso.com.uy/scasso/ultimo-aviso/")</f>
        <v>https://www.scasso.com.uy/scasso/ultimo-aviso/</v>
      </c>
    </row>
    <row r="56">
      <c r="A56" s="2">
        <v>31</v>
      </c>
      <c r="B56" t="inlineStr">
        <is>
          <t xml:space="preserve">Un largo recreo</t>
        </is>
      </c>
      <c r="C56" t="inlineStr">
        <is>
          <t xml:space="preserve">Cuentos</t>
        </is>
      </c>
      <c r="D56" s="3">
        <v>43238</v>
      </c>
      <c r="E56" s="2">
        <v>3756</v>
      </c>
      <c r="F56" t="str" s="4">
        <f>HYPERLINK("https://www.scasso.com.uy/scasso/un-largo-recreo/")</f>
        <v>https://www.scasso.com.uy/scasso/un-largo-recreo/</v>
      </c>
    </row>
    <row r="57">
      <c r="A57" s="2">
        <v>5</v>
      </c>
      <c r="B57" t="inlineStr">
        <is>
          <t xml:space="preserve">¡Qué lástima! Paco Espínola, el alcohol y el estado de gracia</t>
        </is>
      </c>
      <c r="C57" t="inlineStr">
        <is>
          <t xml:space="preserve">Presentaciones</t>
        </is>
      </c>
      <c r="D57" s="3">
        <v>41318</v>
      </c>
      <c r="E57" s="2">
        <v>18476</v>
      </c>
      <c r="F57" t="str" s="4">
        <f>HYPERLINK("https://www.scasso.com.uy/scasso/que-lastima-paco-espinola-el-alcohol-y-el-estado-de-gracia/")</f>
        <v>https://www.scasso.com.uy/scasso/que-lastima-paco-espinola-el-alcohol-y-el-estado-de-gracia/</v>
      </c>
    </row>
  </sheetData>
  <autoFilter ref="A1:F57"/>
</worksheet>
</file>